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40" yWindow="240" windowWidth="25360" windowHeight="13780" tabRatio="500" activeTab="1"/>
  </bookViews>
  <sheets>
    <sheet name="Sheet1" sheetId="1" r:id="rId1"/>
    <sheet name="Sheet2" sheetId="2" r:id="rId2"/>
  </sheets>
  <definedNames>
    <definedName name="OtherTotal">Sheet2!$C$5,Sheet2!$C$5,Sheet2!$C$18,Sheet2!$C$28,Sheet2!$C$39,Sheet2!$C$49,Sheet2!$I$51,Sheet2!$J$44,Sheet2!$I$36,Sheet2!$I$26,Sheet2!$H$8,Sheet2!$M$6,Sheet2!$M$12</definedName>
    <definedName name="total">Sheet1!$G$15,Sheet1!$C$3,Sheet1!$C$3,Sheet1!$D$17,Sheet1!$D$21</definedName>
    <definedName name="total1">Sheet1!$C$3,Sheet1!$C$10,Sheet1!$D$17,Sheet1!$D$21</definedName>
    <definedName name="venuetotal">Sheet1!$E$27</definedName>
    <definedName name="weddingtotal">Sheet2!$C$18,Sheet2!$C$5,Sheet2!$C$28,Sheet2!$C$39,Sheet2!$C$49,Sheet2!$I$51,Sheet2!$J$44,Sheet2!$I$36,Sheet2!$I$26,Sheet2!$H$8,Sheet2!$M$6,Sheet2!$M$12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2" l="1"/>
  <c r="M15" i="2"/>
  <c r="J44" i="2"/>
  <c r="E26" i="1"/>
  <c r="C10" i="1"/>
  <c r="D20" i="1"/>
  <c r="D21" i="1"/>
  <c r="I26" i="2"/>
  <c r="H8" i="2"/>
  <c r="D13" i="1"/>
  <c r="D17" i="1"/>
  <c r="E23" i="1"/>
  <c r="E24" i="1"/>
  <c r="E27" i="1"/>
  <c r="Q15" i="2"/>
  <c r="Q17" i="2"/>
  <c r="Q18" i="2"/>
  <c r="Q22" i="2"/>
  <c r="Q21" i="2"/>
  <c r="M12" i="2"/>
  <c r="M6" i="2"/>
  <c r="I51" i="2"/>
  <c r="I36" i="2"/>
  <c r="C49" i="2"/>
  <c r="C39" i="2"/>
  <c r="C28" i="2"/>
  <c r="C18" i="2"/>
  <c r="C5" i="2"/>
  <c r="D16" i="1"/>
  <c r="D15" i="1"/>
  <c r="D14" i="1"/>
  <c r="C3" i="1"/>
</calcChain>
</file>

<file path=xl/sharedStrings.xml><?xml version="1.0" encoding="utf-8"?>
<sst xmlns="http://schemas.openxmlformats.org/spreadsheetml/2006/main" count="124" uniqueCount="119">
  <si>
    <t>Rental Space Fee</t>
  </si>
  <si>
    <t>Ceremony Fee</t>
  </si>
  <si>
    <t>Tuna Tartare Cones</t>
  </si>
  <si>
    <t>Meat Skewers</t>
  </si>
  <si>
    <t>Fried Mac and Cheese Bites</t>
  </si>
  <si>
    <t>Passed Hors D'Oeuvres/100pc</t>
  </si>
  <si>
    <t>Spinach Balls</t>
  </si>
  <si>
    <t>Entrees</t>
  </si>
  <si>
    <t>Amount</t>
  </si>
  <si>
    <t>People</t>
  </si>
  <si>
    <t>Total</t>
  </si>
  <si>
    <t>Chicken</t>
  </si>
  <si>
    <t>Beef</t>
  </si>
  <si>
    <t>Vegan</t>
  </si>
  <si>
    <t>Kids</t>
  </si>
  <si>
    <t>Bar</t>
  </si>
  <si>
    <t>Open Bar</t>
  </si>
  <si>
    <t>Tax</t>
  </si>
  <si>
    <t>Gratuity/Admin. Fee</t>
  </si>
  <si>
    <t>Subtotal</t>
  </si>
  <si>
    <t>DJ</t>
  </si>
  <si>
    <t>Photobooth</t>
  </si>
  <si>
    <t>Uplighting</t>
  </si>
  <si>
    <t>Attire</t>
  </si>
  <si>
    <t>Engagement Photo Outfit</t>
  </si>
  <si>
    <t>Bridal Shower Outfit</t>
  </si>
  <si>
    <t>Wedding Dress</t>
  </si>
  <si>
    <t>Alterations</t>
  </si>
  <si>
    <t>Rehearsal Dinner Outfit</t>
  </si>
  <si>
    <t>Groom's Tux &amp; Shoes</t>
  </si>
  <si>
    <t>Bachelorette Party Dress</t>
  </si>
  <si>
    <t>Garments</t>
  </si>
  <si>
    <t>Veil, Shoes &amp; Accessories</t>
  </si>
  <si>
    <t>Reception Outfit</t>
  </si>
  <si>
    <t>Beauty</t>
  </si>
  <si>
    <t>Haircuts or Color</t>
  </si>
  <si>
    <t>Waxing</t>
  </si>
  <si>
    <t>Facials</t>
  </si>
  <si>
    <t>Mani-Pedi</t>
  </si>
  <si>
    <t>Wedding Hairstyle</t>
  </si>
  <si>
    <t>Lash Extensions</t>
  </si>
  <si>
    <t>Wedding Make Up</t>
  </si>
  <si>
    <t>Flowers and Décor</t>
  </si>
  <si>
    <t>Bouquets</t>
  </si>
  <si>
    <t>Boutionnieres</t>
  </si>
  <si>
    <t>Flowers for Flower Girl</t>
  </si>
  <si>
    <t>Ceremony Arch</t>
  </si>
  <si>
    <t>Reception Centerpieces</t>
  </si>
  <si>
    <t>Wedding Table Flowers</t>
  </si>
  <si>
    <t>Wedding Signage</t>
  </si>
  <si>
    <t>Delivery Fees</t>
  </si>
  <si>
    <t>Cake</t>
  </si>
  <si>
    <t>Cake Topper</t>
  </si>
  <si>
    <t>Cake Cutting</t>
  </si>
  <si>
    <t>Wedding Cake</t>
  </si>
  <si>
    <t>Cake Stand</t>
  </si>
  <si>
    <t>Sheet Cake for extra servings</t>
  </si>
  <si>
    <t>Design Elements</t>
  </si>
  <si>
    <t>Preservation Kit for Anniversary</t>
  </si>
  <si>
    <t>Favors &amp; Gifts</t>
  </si>
  <si>
    <t>Wedding Party Gifts</t>
  </si>
  <si>
    <t>Wedding Favors</t>
  </si>
  <si>
    <t>Spouse Gift</t>
  </si>
  <si>
    <t>Parents Gifts</t>
  </si>
  <si>
    <t>Gift For Ring Bearer</t>
  </si>
  <si>
    <t>Gift For Flower Girl</t>
  </si>
  <si>
    <t>Music</t>
  </si>
  <si>
    <t>Engagement Party Invitations</t>
  </si>
  <si>
    <t>Stationery</t>
  </si>
  <si>
    <t>Save the Dates</t>
  </si>
  <si>
    <t>Wedding Invitations</t>
  </si>
  <si>
    <t xml:space="preserve">Rehersal Dinner Invitations </t>
  </si>
  <si>
    <t>Bridal Shower Invitations</t>
  </si>
  <si>
    <t>Envelopes</t>
  </si>
  <si>
    <t>Postage</t>
  </si>
  <si>
    <t>Return Address Labels</t>
  </si>
  <si>
    <t>Escort Cards</t>
  </si>
  <si>
    <t>Place Cards</t>
  </si>
  <si>
    <t>Menu Cards</t>
  </si>
  <si>
    <t>Custom Napkins</t>
  </si>
  <si>
    <t>Favor Labels</t>
  </si>
  <si>
    <t>Thank You Cards</t>
  </si>
  <si>
    <t>Wedding Ceremony Programs</t>
  </si>
  <si>
    <t>Photography/Videography</t>
  </si>
  <si>
    <t>Transportation</t>
  </si>
  <si>
    <t>Wedding Rings</t>
  </si>
  <si>
    <t>Wedding Planner</t>
  </si>
  <si>
    <t>Honeymoon</t>
  </si>
  <si>
    <t>Engagement Session</t>
  </si>
  <si>
    <t>Rehearsal Dinner Coverage</t>
  </si>
  <si>
    <t>Wedding Day Coverage</t>
  </si>
  <si>
    <t>Albums or Prints</t>
  </si>
  <si>
    <t>Edits</t>
  </si>
  <si>
    <t>Raw Footage</t>
  </si>
  <si>
    <t>Feature Film</t>
  </si>
  <si>
    <t>Bridal Party Transportation to the Ceremony Venue</t>
  </si>
  <si>
    <t>Bridal Party Transportation to the Reception Venue </t>
  </si>
  <si>
    <t>Gratuity For Driver(s)</t>
  </si>
  <si>
    <t>Shuttle Service to transport guests to/from their hotels</t>
  </si>
  <si>
    <t>Valet Parking Service</t>
  </si>
  <si>
    <t>Full Service Wedding Coordination</t>
  </si>
  <si>
    <t>Wedding Day Setup and Management</t>
  </si>
  <si>
    <t>Timeline Creation</t>
  </si>
  <si>
    <t>Budget Development</t>
  </si>
  <si>
    <t>Wedding Bands</t>
  </si>
  <si>
    <t>Wedding Band Resizing Fee</t>
  </si>
  <si>
    <t>Wedding Ring Insurance</t>
  </si>
  <si>
    <t>Engravings</t>
  </si>
  <si>
    <t>Flights</t>
  </si>
  <si>
    <t>Resort</t>
  </si>
  <si>
    <t>Extras</t>
  </si>
  <si>
    <t>Venue Total</t>
  </si>
  <si>
    <t>Other Total</t>
  </si>
  <si>
    <t>Grand Total</t>
  </si>
  <si>
    <t>Parent's Fund</t>
  </si>
  <si>
    <t>Fiance Parent's Fund</t>
  </si>
  <si>
    <t>Total Spending</t>
  </si>
  <si>
    <t>Bride's Share</t>
  </si>
  <si>
    <t>Groom's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</si>
</sst>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Helvetica Neue"/>
    </font>
    <font>
      <b/>
      <sz val="14"/>
      <color theme="1"/>
      <name val="Calibri"/>
      <scheme val="minor"/>
    </font>
    <font>
      <b/>
      <u/>
      <sz val="13.5"/>
      <color rgb="FF061929"/>
      <name val="Helvetica Neue"/>
    </font>
    <font>
      <b/>
      <u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u/>
      <sz val="14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61929"/>
      <name val="Helvetica Neue"/>
    </font>
  </fonts>
  <fills count="2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89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AD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F4ED"/>
        <bgColor indexed="64"/>
      </patternFill>
    </fill>
    <fill>
      <patternFill patternType="solid">
        <fgColor rgb="FFF2CBED"/>
        <bgColor indexed="64"/>
      </patternFill>
    </fill>
    <fill>
      <patternFill patternType="solid">
        <fgColor rgb="FFD26105"/>
        <bgColor indexed="64"/>
      </patternFill>
    </fill>
    <fill>
      <patternFill patternType="solid">
        <fgColor rgb="FFFF1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4FFB3"/>
        <bgColor rgb="FF000000"/>
      </patternFill>
    </fill>
    <fill>
      <patternFill patternType="solid">
        <fgColor rgb="FFF4FFB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1" xfId="0" applyFill="1" applyBorder="1"/>
    <xf numFmtId="0" fontId="0" fillId="3" borderId="0" xfId="0" applyFill="1"/>
    <xf numFmtId="164" fontId="0" fillId="3" borderId="0" xfId="0" applyNumberFormat="1" applyFill="1"/>
    <xf numFmtId="0" fontId="0" fillId="3" borderId="1" xfId="0" applyFill="1" applyBorder="1"/>
    <xf numFmtId="0" fontId="2" fillId="3" borderId="0" xfId="0" applyFont="1" applyFill="1" applyAlignment="1">
      <alignment horizontal="center"/>
    </xf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/>
    <xf numFmtId="164" fontId="0" fillId="4" borderId="0" xfId="0" applyNumberFormat="1" applyFill="1"/>
    <xf numFmtId="164" fontId="3" fillId="4" borderId="1" xfId="0" applyNumberFormat="1" applyFont="1" applyFill="1" applyBorder="1"/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Border="1"/>
    <xf numFmtId="164" fontId="0" fillId="5" borderId="0" xfId="0" applyNumberFormat="1" applyFill="1"/>
    <xf numFmtId="0" fontId="0" fillId="5" borderId="0" xfId="0" applyFill="1"/>
    <xf numFmtId="0" fontId="0" fillId="5" borderId="1" xfId="0" applyFill="1" applyBorder="1"/>
    <xf numFmtId="164" fontId="3" fillId="5" borderId="1" xfId="0" applyNumberFormat="1" applyFont="1" applyFill="1" applyBorder="1"/>
    <xf numFmtId="0" fontId="6" fillId="0" borderId="0" xfId="0" applyFont="1"/>
    <xf numFmtId="0" fontId="0" fillId="6" borderId="0" xfId="0" applyFill="1"/>
    <xf numFmtId="9" fontId="0" fillId="6" borderId="0" xfId="0" applyNumberFormat="1" applyFill="1"/>
    <xf numFmtId="164" fontId="0" fillId="6" borderId="0" xfId="0" applyNumberFormat="1" applyFill="1"/>
    <xf numFmtId="0" fontId="0" fillId="6" borderId="2" xfId="0" applyFill="1" applyBorder="1"/>
    <xf numFmtId="0" fontId="3" fillId="6" borderId="2" xfId="0" applyFont="1" applyFill="1" applyBorder="1"/>
    <xf numFmtId="164" fontId="3" fillId="6" borderId="2" xfId="0" applyNumberFormat="1" applyFont="1" applyFill="1" applyBorder="1"/>
    <xf numFmtId="0" fontId="7" fillId="6" borderId="0" xfId="0" applyFont="1" applyFill="1"/>
    <xf numFmtId="164" fontId="7" fillId="6" borderId="0" xfId="0" applyNumberFormat="1" applyFont="1" applyFill="1"/>
    <xf numFmtId="0" fontId="0" fillId="7" borderId="0" xfId="0" applyFill="1"/>
    <xf numFmtId="0" fontId="8" fillId="7" borderId="0" xfId="0" applyFont="1" applyFill="1" applyAlignment="1">
      <alignment horizontal="center"/>
    </xf>
    <xf numFmtId="164" fontId="0" fillId="7" borderId="0" xfId="0" applyNumberFormat="1" applyFill="1"/>
    <xf numFmtId="0" fontId="0" fillId="7" borderId="1" xfId="0" applyFill="1" applyBorder="1"/>
    <xf numFmtId="0" fontId="0" fillId="8" borderId="0" xfId="0" applyFill="1"/>
    <xf numFmtId="0" fontId="8" fillId="8" borderId="0" xfId="0" applyFont="1" applyFill="1" applyBorder="1" applyAlignment="1">
      <alignment horizontal="center"/>
    </xf>
    <xf numFmtId="164" fontId="3" fillId="7" borderId="1" xfId="0" applyNumberFormat="1" applyFont="1" applyFill="1" applyBorder="1"/>
    <xf numFmtId="164" fontId="0" fillId="8" borderId="0" xfId="0" applyNumberFormat="1" applyFill="1"/>
    <xf numFmtId="0" fontId="0" fillId="8" borderId="1" xfId="0" applyFill="1" applyBorder="1"/>
    <xf numFmtId="164" fontId="3" fillId="8" borderId="1" xfId="0" applyNumberFormat="1" applyFont="1" applyFill="1" applyBorder="1"/>
    <xf numFmtId="0" fontId="0" fillId="9" borderId="0" xfId="0" applyFill="1"/>
    <xf numFmtId="0" fontId="0" fillId="0" borderId="0" xfId="0" applyFill="1"/>
    <xf numFmtId="0" fontId="8" fillId="10" borderId="0" xfId="0" applyFont="1" applyFill="1" applyBorder="1" applyAlignment="1">
      <alignment horizontal="center"/>
    </xf>
    <xf numFmtId="0" fontId="0" fillId="10" borderId="0" xfId="0" applyFill="1"/>
    <xf numFmtId="164" fontId="0" fillId="10" borderId="0" xfId="0" applyNumberFormat="1" applyFill="1"/>
    <xf numFmtId="0" fontId="0" fillId="10" borderId="1" xfId="0" applyFill="1" applyBorder="1"/>
    <xf numFmtId="0" fontId="0" fillId="11" borderId="0" xfId="0" applyFill="1"/>
    <xf numFmtId="0" fontId="8" fillId="11" borderId="0" xfId="0" applyFont="1" applyFill="1" applyBorder="1" applyAlignment="1">
      <alignment horizontal="center"/>
    </xf>
    <xf numFmtId="164" fontId="3" fillId="10" borderId="1" xfId="0" applyNumberFormat="1" applyFont="1" applyFill="1" applyBorder="1"/>
    <xf numFmtId="0" fontId="0" fillId="11" borderId="1" xfId="0" applyFill="1" applyBorder="1"/>
    <xf numFmtId="164" fontId="0" fillId="11" borderId="0" xfId="0" applyNumberFormat="1" applyFill="1"/>
    <xf numFmtId="164" fontId="3" fillId="11" borderId="1" xfId="0" applyNumberFormat="1" applyFont="1" applyFill="1" applyBorder="1"/>
    <xf numFmtId="0" fontId="8" fillId="12" borderId="0" xfId="0" applyFont="1" applyFill="1" applyBorder="1" applyAlignment="1">
      <alignment horizontal="center"/>
    </xf>
    <xf numFmtId="0" fontId="0" fillId="12" borderId="0" xfId="0" applyFill="1"/>
    <xf numFmtId="0" fontId="9" fillId="12" borderId="0" xfId="0" applyFont="1" applyFill="1"/>
    <xf numFmtId="164" fontId="0" fillId="12" borderId="0" xfId="0" applyNumberFormat="1" applyFill="1"/>
    <xf numFmtId="0" fontId="0" fillId="12" borderId="1" xfId="0" applyFill="1" applyBorder="1"/>
    <xf numFmtId="164" fontId="3" fillId="12" borderId="1" xfId="0" applyNumberFormat="1" applyFont="1" applyFill="1" applyBorder="1"/>
    <xf numFmtId="0" fontId="0" fillId="13" borderId="0" xfId="0" applyFill="1"/>
    <xf numFmtId="0" fontId="9" fillId="13" borderId="0" xfId="0" applyFont="1" applyFill="1"/>
    <xf numFmtId="0" fontId="0" fillId="13" borderId="1" xfId="0" applyFill="1" applyBorder="1"/>
    <xf numFmtId="164" fontId="0" fillId="13" borderId="0" xfId="0" applyNumberFormat="1" applyFill="1"/>
    <xf numFmtId="164" fontId="3" fillId="13" borderId="1" xfId="0" applyNumberFormat="1" applyFont="1" applyFill="1" applyBorder="1"/>
    <xf numFmtId="0" fontId="8" fillId="13" borderId="0" xfId="0" applyFont="1" applyFill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0" fillId="14" borderId="0" xfId="0" applyFill="1"/>
    <xf numFmtId="0" fontId="0" fillId="14" borderId="1" xfId="0" applyFill="1" applyBorder="1"/>
    <xf numFmtId="164" fontId="0" fillId="14" borderId="0" xfId="0" applyNumberFormat="1" applyFill="1"/>
    <xf numFmtId="164" fontId="3" fillId="14" borderId="1" xfId="0" applyNumberFormat="1" applyFont="1" applyFill="1" applyBorder="1"/>
    <xf numFmtId="0" fontId="0" fillId="0" borderId="0" xfId="0" applyFill="1" applyBorder="1"/>
    <xf numFmtId="0" fontId="8" fillId="9" borderId="0" xfId="0" applyFont="1" applyFill="1" applyBorder="1" applyAlignment="1">
      <alignment horizontal="center"/>
    </xf>
    <xf numFmtId="0" fontId="9" fillId="9" borderId="0" xfId="0" applyFont="1" applyFill="1"/>
    <xf numFmtId="164" fontId="0" fillId="9" borderId="0" xfId="0" applyNumberFormat="1" applyFill="1"/>
    <xf numFmtId="0" fontId="0" fillId="9" borderId="1" xfId="0" applyFill="1" applyBorder="1"/>
    <xf numFmtId="0" fontId="8" fillId="5" borderId="0" xfId="0" applyFont="1" applyFill="1" applyBorder="1" applyAlignment="1">
      <alignment horizontal="center"/>
    </xf>
    <xf numFmtId="0" fontId="9" fillId="5" borderId="0" xfId="0" applyFont="1" applyFill="1"/>
    <xf numFmtId="0" fontId="0" fillId="15" borderId="0" xfId="0" applyFill="1"/>
    <xf numFmtId="0" fontId="0" fillId="15" borderId="1" xfId="0" applyFill="1" applyBorder="1"/>
    <xf numFmtId="0" fontId="8" fillId="15" borderId="0" xfId="0" applyFont="1" applyFill="1" applyAlignment="1">
      <alignment horizontal="center"/>
    </xf>
    <xf numFmtId="164" fontId="0" fillId="15" borderId="0" xfId="0" applyNumberFormat="1" applyFill="1"/>
    <xf numFmtId="164" fontId="3" fillId="15" borderId="1" xfId="0" applyNumberFormat="1" applyFont="1" applyFill="1" applyBorder="1"/>
    <xf numFmtId="0" fontId="8" fillId="16" borderId="0" xfId="0" applyFont="1" applyFill="1" applyBorder="1" applyAlignment="1">
      <alignment horizontal="center"/>
    </xf>
    <xf numFmtId="0" fontId="0" fillId="16" borderId="0" xfId="0" applyFill="1"/>
    <xf numFmtId="164" fontId="0" fillId="16" borderId="0" xfId="0" applyNumberFormat="1" applyFill="1"/>
    <xf numFmtId="0" fontId="0" fillId="16" borderId="1" xfId="0" applyFill="1" applyBorder="1"/>
    <xf numFmtId="164" fontId="3" fillId="16" borderId="1" xfId="0" applyNumberFormat="1" applyFont="1" applyFill="1" applyBorder="1"/>
    <xf numFmtId="0" fontId="8" fillId="17" borderId="0" xfId="0" applyFont="1" applyFill="1" applyAlignment="1">
      <alignment horizontal="center"/>
    </xf>
    <xf numFmtId="0" fontId="0" fillId="17" borderId="0" xfId="0" applyFill="1"/>
    <xf numFmtId="164" fontId="0" fillId="17" borderId="0" xfId="0" applyNumberFormat="1" applyFill="1"/>
    <xf numFmtId="0" fontId="0" fillId="17" borderId="1" xfId="0" applyFill="1" applyBorder="1"/>
    <xf numFmtId="164" fontId="3" fillId="17" borderId="1" xfId="0" applyNumberFormat="1" applyFont="1" applyFill="1" applyBorder="1"/>
    <xf numFmtId="0" fontId="7" fillId="18" borderId="0" xfId="0" applyFont="1" applyFill="1"/>
    <xf numFmtId="0" fontId="0" fillId="18" borderId="0" xfId="0" applyFill="1"/>
    <xf numFmtId="164" fontId="7" fillId="18" borderId="0" xfId="0" applyNumberFormat="1" applyFont="1" applyFill="1"/>
    <xf numFmtId="0" fontId="7" fillId="0" borderId="0" xfId="0" applyFont="1" applyFill="1"/>
    <xf numFmtId="164" fontId="7" fillId="0" borderId="0" xfId="0" applyNumberFormat="1" applyFont="1" applyFill="1"/>
    <xf numFmtId="0" fontId="7" fillId="19" borderId="0" xfId="0" applyFont="1" applyFill="1"/>
    <xf numFmtId="164" fontId="7" fillId="19" borderId="0" xfId="0" applyNumberFormat="1" applyFont="1" applyFill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3" borderId="0" xfId="0" applyFont="1" applyFill="1"/>
    <xf numFmtId="164" fontId="7" fillId="3" borderId="0" xfId="0" applyNumberFormat="1" applyFont="1" applyFill="1"/>
    <xf numFmtId="0" fontId="12" fillId="20" borderId="0" xfId="0" applyFont="1" applyFill="1"/>
    <xf numFmtId="164" fontId="12" fillId="20" borderId="0" xfId="0" applyNumberFormat="1" applyFont="1" applyFill="1"/>
    <xf numFmtId="0" fontId="12" fillId="20" borderId="1" xfId="0" applyFont="1" applyFill="1" applyBorder="1"/>
    <xf numFmtId="164" fontId="12" fillId="20" borderId="1" xfId="0" applyNumberFormat="1" applyFont="1" applyFill="1" applyBorder="1"/>
    <xf numFmtId="0" fontId="12" fillId="20" borderId="0" xfId="0" applyFont="1" applyFill="1" applyBorder="1"/>
    <xf numFmtId="0" fontId="12" fillId="21" borderId="0" xfId="0" applyFont="1" applyFill="1" applyBorder="1"/>
    <xf numFmtId="9" fontId="7" fillId="22" borderId="0" xfId="0" applyNumberFormat="1" applyFont="1" applyFill="1"/>
    <xf numFmtId="164" fontId="7" fillId="22" borderId="0" xfId="0" applyNumberFormat="1" applyFont="1" applyFill="1"/>
    <xf numFmtId="0" fontId="13" fillId="3" borderId="0" xfId="0" applyFont="1" applyFill="1"/>
    <xf numFmtId="164" fontId="1" fillId="9" borderId="0" xfId="0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6" workbookViewId="0">
      <selection activeCell="E24" sqref="E24"/>
    </sheetView>
  </sheetViews>
  <sheetFormatPr baseColWidth="10" defaultRowHeight="15" x14ac:dyDescent="0"/>
  <cols>
    <col min="1" max="1" width="21.6640625" customWidth="1"/>
    <col min="4" max="4" width="12" customWidth="1"/>
    <col min="5" max="5" width="13.83203125" bestFit="1" customWidth="1"/>
  </cols>
  <sheetData>
    <row r="1" spans="1:9">
      <c r="A1" s="2" t="s">
        <v>0</v>
      </c>
      <c r="B1" s="2"/>
      <c r="C1" s="3">
        <v>1000</v>
      </c>
    </row>
    <row r="2" spans="1:9">
      <c r="A2" s="2" t="s">
        <v>1</v>
      </c>
      <c r="B2" s="2"/>
      <c r="C2" s="3">
        <v>500</v>
      </c>
    </row>
    <row r="3" spans="1:9" ht="18">
      <c r="A3" s="4"/>
      <c r="B3" s="4"/>
      <c r="C3" s="9">
        <f>SUM(C1+C2)</f>
        <v>1500</v>
      </c>
    </row>
    <row r="5" spans="1:9" ht="16">
      <c r="A5" s="8" t="s">
        <v>5</v>
      </c>
      <c r="B5" s="8"/>
      <c r="C5" s="8"/>
    </row>
    <row r="6" spans="1:9">
      <c r="A6" s="113" t="s">
        <v>2</v>
      </c>
      <c r="B6" s="5"/>
      <c r="C6" s="6">
        <v>120</v>
      </c>
    </row>
    <row r="7" spans="1:9">
      <c r="A7" s="113" t="s">
        <v>3</v>
      </c>
      <c r="B7" s="5"/>
      <c r="C7" s="6">
        <v>175</v>
      </c>
    </row>
    <row r="8" spans="1:9">
      <c r="A8" s="113" t="s">
        <v>4</v>
      </c>
      <c r="B8" s="5"/>
      <c r="C8" s="6">
        <v>150</v>
      </c>
    </row>
    <row r="9" spans="1:9">
      <c r="A9" s="113" t="s">
        <v>6</v>
      </c>
      <c r="B9" s="5"/>
      <c r="C9" s="6">
        <v>140</v>
      </c>
    </row>
    <row r="10" spans="1:9" ht="18">
      <c r="A10" s="7"/>
      <c r="B10" s="7"/>
      <c r="C10" s="10">
        <f>SUM(C6+C7+C8+C9)</f>
        <v>585</v>
      </c>
    </row>
    <row r="12" spans="1:9" ht="18">
      <c r="A12" s="11" t="s">
        <v>7</v>
      </c>
      <c r="B12" s="12" t="s">
        <v>8</v>
      </c>
      <c r="C12" s="12" t="s">
        <v>9</v>
      </c>
      <c r="D12" s="12" t="s">
        <v>10</v>
      </c>
    </row>
    <row r="13" spans="1:9">
      <c r="A13" s="13" t="s">
        <v>11</v>
      </c>
      <c r="B13" s="15">
        <v>40</v>
      </c>
      <c r="C13" s="13">
        <v>50</v>
      </c>
      <c r="D13" s="15">
        <f>SUM(B13*C13)</f>
        <v>2000</v>
      </c>
    </row>
    <row r="14" spans="1:9">
      <c r="A14" s="13" t="s">
        <v>12</v>
      </c>
      <c r="B14" s="15">
        <v>50</v>
      </c>
      <c r="C14" s="13">
        <v>75</v>
      </c>
      <c r="D14" s="15">
        <f>SUM(B14*C14)</f>
        <v>3750</v>
      </c>
    </row>
    <row r="15" spans="1:9">
      <c r="A15" s="13" t="s">
        <v>13</v>
      </c>
      <c r="B15" s="15">
        <v>0</v>
      </c>
      <c r="C15" s="13">
        <v>25</v>
      </c>
      <c r="D15" s="15">
        <f>SUM(B15*C15)</f>
        <v>0</v>
      </c>
    </row>
    <row r="16" spans="1:9" ht="18">
      <c r="A16" s="13" t="s">
        <v>14</v>
      </c>
      <c r="B16" s="15">
        <v>15</v>
      </c>
      <c r="C16" s="13">
        <v>2</v>
      </c>
      <c r="D16" s="15">
        <f>SUM(B16*C16)</f>
        <v>30</v>
      </c>
      <c r="I16" s="24"/>
    </row>
    <row r="17" spans="1:5" ht="18">
      <c r="A17" s="14"/>
      <c r="B17" s="14"/>
      <c r="C17" s="14"/>
      <c r="D17" s="16">
        <f>SUM(D13:D16)</f>
        <v>5780</v>
      </c>
    </row>
    <row r="19" spans="1:5">
      <c r="A19" s="17" t="s">
        <v>15</v>
      </c>
      <c r="B19" s="18" t="s">
        <v>8</v>
      </c>
      <c r="C19" s="18" t="s">
        <v>9</v>
      </c>
      <c r="D19" s="18" t="s">
        <v>10</v>
      </c>
    </row>
    <row r="20" spans="1:5">
      <c r="A20" s="19" t="s">
        <v>16</v>
      </c>
      <c r="B20" s="20">
        <v>25</v>
      </c>
      <c r="C20" s="21">
        <v>150</v>
      </c>
      <c r="D20" s="20">
        <f>SUM(B20*C20)</f>
        <v>3750</v>
      </c>
    </row>
    <row r="21" spans="1:5" ht="18">
      <c r="A21" s="22"/>
      <c r="B21" s="22"/>
      <c r="C21" s="22"/>
      <c r="D21" s="23">
        <f>D20</f>
        <v>3750</v>
      </c>
    </row>
    <row r="23" spans="1:5">
      <c r="A23" s="25" t="s">
        <v>17</v>
      </c>
      <c r="B23" s="26"/>
      <c r="C23" s="26">
        <v>0.06</v>
      </c>
      <c r="D23" s="25"/>
      <c r="E23" s="27">
        <f>SUM(C23*E26)</f>
        <v>696.9</v>
      </c>
    </row>
    <row r="24" spans="1:5">
      <c r="A24" s="25" t="s">
        <v>18</v>
      </c>
      <c r="B24" s="26"/>
      <c r="C24" s="26">
        <v>0.15</v>
      </c>
      <c r="D24" s="25"/>
      <c r="E24" s="27">
        <f>SUM(C24*E26)</f>
        <v>1742.25</v>
      </c>
    </row>
    <row r="25" spans="1:5">
      <c r="A25" s="25"/>
      <c r="B25" s="25"/>
      <c r="C25" s="25"/>
      <c r="D25" s="25"/>
      <c r="E25" s="25"/>
    </row>
    <row r="26" spans="1:5" ht="19" thickBot="1">
      <c r="A26" s="28"/>
      <c r="B26" s="28"/>
      <c r="C26" s="28"/>
      <c r="D26" s="29" t="s">
        <v>19</v>
      </c>
      <c r="E26" s="30">
        <f>SUM(total1)</f>
        <v>11615</v>
      </c>
    </row>
    <row r="27" spans="1:5" ht="21" thickTop="1">
      <c r="A27" s="25"/>
      <c r="B27" s="25"/>
      <c r="C27" s="25"/>
      <c r="D27" s="31" t="s">
        <v>10</v>
      </c>
      <c r="E27" s="32">
        <f>SUM(E23+E24+E26)</f>
        <v>14054.15</v>
      </c>
    </row>
  </sheetData>
  <mergeCells count="1">
    <mergeCell ref="A5:C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R4" sqref="R4"/>
    </sheetView>
  </sheetViews>
  <sheetFormatPr baseColWidth="10" defaultRowHeight="15" x14ac:dyDescent="0"/>
  <cols>
    <col min="1" max="1" width="13.5" customWidth="1"/>
    <col min="2" max="2" width="13.33203125" customWidth="1"/>
    <col min="3" max="3" width="12" customWidth="1"/>
    <col min="4" max="4" width="7.83203125" customWidth="1"/>
    <col min="5" max="5" width="7.33203125" customWidth="1"/>
    <col min="10" max="10" width="9.83203125" customWidth="1"/>
    <col min="12" max="12" width="12.83203125" customWidth="1"/>
    <col min="13" max="13" width="13.83203125" bestFit="1" customWidth="1"/>
    <col min="14" max="14" width="6.5" customWidth="1"/>
    <col min="15" max="15" width="17.1640625" customWidth="1"/>
    <col min="16" max="16" width="13" customWidth="1"/>
    <col min="17" max="17" width="13.83203125" bestFit="1" customWidth="1"/>
  </cols>
  <sheetData>
    <row r="1" spans="1:17" ht="18">
      <c r="A1" s="34" t="s">
        <v>66</v>
      </c>
      <c r="B1" s="34"/>
      <c r="C1" s="34"/>
      <c r="F1" s="66" t="s">
        <v>59</v>
      </c>
      <c r="G1" s="66"/>
      <c r="H1" s="66"/>
      <c r="K1" s="81" t="s">
        <v>85</v>
      </c>
      <c r="L1" s="81"/>
      <c r="M1" s="81"/>
    </row>
    <row r="2" spans="1:17" ht="20">
      <c r="A2" s="33" t="s">
        <v>20</v>
      </c>
      <c r="B2" s="33"/>
      <c r="C2" s="35">
        <v>1000</v>
      </c>
      <c r="F2" s="61" t="s">
        <v>60</v>
      </c>
      <c r="G2" s="61"/>
      <c r="H2" s="64">
        <v>200</v>
      </c>
      <c r="K2" s="79" t="s">
        <v>104</v>
      </c>
      <c r="L2" s="79"/>
      <c r="M2" s="82">
        <v>1500</v>
      </c>
      <c r="O2" s="97"/>
      <c r="P2" s="97"/>
      <c r="Q2" s="97"/>
    </row>
    <row r="3" spans="1:17" ht="20">
      <c r="A3" s="33" t="s">
        <v>21</v>
      </c>
      <c r="B3" s="33"/>
      <c r="C3" s="35">
        <v>200</v>
      </c>
      <c r="F3" s="61" t="s">
        <v>61</v>
      </c>
      <c r="G3" s="61"/>
      <c r="H3" s="64">
        <v>150</v>
      </c>
      <c r="K3" s="79" t="s">
        <v>105</v>
      </c>
      <c r="L3" s="79"/>
      <c r="M3" s="82">
        <v>100</v>
      </c>
      <c r="O3" s="97"/>
      <c r="P3" s="97"/>
      <c r="Q3" s="98"/>
    </row>
    <row r="4" spans="1:17" ht="20">
      <c r="A4" s="33" t="s">
        <v>22</v>
      </c>
      <c r="B4" s="33"/>
      <c r="C4" s="35">
        <v>30</v>
      </c>
      <c r="F4" s="62" t="s">
        <v>62</v>
      </c>
      <c r="G4" s="61"/>
      <c r="H4" s="64">
        <v>50</v>
      </c>
      <c r="K4" s="79" t="s">
        <v>106</v>
      </c>
      <c r="L4" s="79"/>
      <c r="M4" s="82">
        <v>100</v>
      </c>
      <c r="O4" s="97"/>
      <c r="P4" s="97"/>
      <c r="Q4" s="98"/>
    </row>
    <row r="5" spans="1:17" ht="20">
      <c r="A5" s="36"/>
      <c r="B5" s="36"/>
      <c r="C5" s="39">
        <f>SUM(C2+C3+C4)</f>
        <v>1230</v>
      </c>
      <c r="F5" s="61" t="s">
        <v>63</v>
      </c>
      <c r="G5" s="61"/>
      <c r="H5" s="64">
        <v>100</v>
      </c>
      <c r="K5" s="79" t="s">
        <v>107</v>
      </c>
      <c r="L5" s="79"/>
      <c r="M5" s="82">
        <v>0</v>
      </c>
      <c r="O5" s="97"/>
      <c r="P5" s="97"/>
      <c r="Q5" s="98"/>
    </row>
    <row r="6" spans="1:17" ht="20">
      <c r="F6" s="61" t="s">
        <v>64</v>
      </c>
      <c r="G6" s="61"/>
      <c r="H6" s="64">
        <v>20</v>
      </c>
      <c r="K6" s="80"/>
      <c r="L6" s="80"/>
      <c r="M6" s="83">
        <f>SUM(M2:M5)</f>
        <v>1700</v>
      </c>
      <c r="O6" s="101"/>
      <c r="P6" s="101"/>
      <c r="Q6" s="102"/>
    </row>
    <row r="7" spans="1:17" ht="18">
      <c r="A7" s="38" t="s">
        <v>23</v>
      </c>
      <c r="B7" s="38"/>
      <c r="C7" s="38"/>
      <c r="F7" s="61" t="s">
        <v>65</v>
      </c>
      <c r="G7" s="61"/>
      <c r="H7" s="64">
        <v>20</v>
      </c>
      <c r="O7" s="44"/>
      <c r="P7" s="44"/>
      <c r="Q7" s="44"/>
    </row>
    <row r="8" spans="1:17" ht="18">
      <c r="A8" s="37" t="s">
        <v>24</v>
      </c>
      <c r="B8" s="37"/>
      <c r="C8" s="40">
        <v>45</v>
      </c>
      <c r="F8" s="63"/>
      <c r="G8" s="63"/>
      <c r="H8" s="65">
        <f>SUM(H2:H7)</f>
        <v>540</v>
      </c>
      <c r="K8" s="84" t="s">
        <v>87</v>
      </c>
      <c r="L8" s="84"/>
      <c r="M8" s="84"/>
    </row>
    <row r="9" spans="1:17">
      <c r="A9" s="37" t="s">
        <v>25</v>
      </c>
      <c r="B9" s="37"/>
      <c r="C9" s="40">
        <v>60</v>
      </c>
      <c r="K9" s="85" t="s">
        <v>108</v>
      </c>
      <c r="L9" s="85"/>
      <c r="M9" s="86">
        <v>0</v>
      </c>
    </row>
    <row r="10" spans="1:17" ht="18">
      <c r="A10" s="37" t="s">
        <v>26</v>
      </c>
      <c r="B10" s="37"/>
      <c r="C10" s="40">
        <v>1500</v>
      </c>
      <c r="F10" s="67" t="s">
        <v>68</v>
      </c>
      <c r="G10" s="67"/>
      <c r="H10" s="67"/>
      <c r="I10" s="67"/>
      <c r="K10" s="85" t="s">
        <v>109</v>
      </c>
      <c r="L10" s="85"/>
      <c r="M10" s="86">
        <v>0</v>
      </c>
    </row>
    <row r="11" spans="1:17" ht="20">
      <c r="A11" s="37" t="s">
        <v>27</v>
      </c>
      <c r="B11" s="37"/>
      <c r="C11" s="40">
        <v>100</v>
      </c>
      <c r="F11" s="68" t="s">
        <v>67</v>
      </c>
      <c r="G11" s="68"/>
      <c r="H11" s="68"/>
      <c r="I11" s="70">
        <v>50</v>
      </c>
      <c r="K11" s="85" t="s">
        <v>110</v>
      </c>
      <c r="L11" s="85"/>
      <c r="M11" s="86">
        <v>0</v>
      </c>
      <c r="O11" s="103" t="s">
        <v>114</v>
      </c>
      <c r="P11" s="103"/>
      <c r="Q11" s="104">
        <v>5000</v>
      </c>
    </row>
    <row r="12" spans="1:17" ht="20">
      <c r="A12" s="37" t="s">
        <v>28</v>
      </c>
      <c r="B12" s="37"/>
      <c r="C12" s="40">
        <v>100</v>
      </c>
      <c r="F12" s="68" t="s">
        <v>69</v>
      </c>
      <c r="G12" s="68"/>
      <c r="H12" s="68"/>
      <c r="I12" s="70">
        <v>40</v>
      </c>
      <c r="K12" s="87"/>
      <c r="L12" s="87"/>
      <c r="M12" s="88">
        <f>SUM(M9:M11)</f>
        <v>0</v>
      </c>
      <c r="O12" s="103" t="s">
        <v>115</v>
      </c>
      <c r="P12" s="103"/>
      <c r="Q12" s="104">
        <v>5000</v>
      </c>
    </row>
    <row r="13" spans="1:17">
      <c r="A13" s="37" t="s">
        <v>29</v>
      </c>
      <c r="B13" s="37"/>
      <c r="C13" s="40">
        <v>500</v>
      </c>
      <c r="F13" s="68" t="s">
        <v>70</v>
      </c>
      <c r="G13" s="68"/>
      <c r="H13" s="68"/>
      <c r="I13" s="70">
        <v>100</v>
      </c>
    </row>
    <row r="14" spans="1:17">
      <c r="A14" s="37" t="s">
        <v>30</v>
      </c>
      <c r="B14" s="37"/>
      <c r="C14" s="40">
        <v>70</v>
      </c>
      <c r="F14" s="68" t="s">
        <v>71</v>
      </c>
      <c r="G14" s="68"/>
      <c r="H14" s="68"/>
      <c r="I14" s="70">
        <v>30</v>
      </c>
    </row>
    <row r="15" spans="1:17" ht="20">
      <c r="A15" s="37" t="s">
        <v>31</v>
      </c>
      <c r="B15" s="37"/>
      <c r="C15" s="40">
        <v>50</v>
      </c>
      <c r="F15" s="68" t="s">
        <v>72</v>
      </c>
      <c r="G15" s="68"/>
      <c r="H15" s="68"/>
      <c r="I15" s="70">
        <v>30</v>
      </c>
      <c r="K15" s="94" t="s">
        <v>10</v>
      </c>
      <c r="L15" s="95"/>
      <c r="M15" s="96">
        <f>SUM(weddingtotal)</f>
        <v>10075</v>
      </c>
      <c r="O15" s="105" t="s">
        <v>111</v>
      </c>
      <c r="P15" s="105"/>
      <c r="Q15" s="106">
        <f>SUM(venuetotal)</f>
        <v>14054.15</v>
      </c>
    </row>
    <row r="16" spans="1:17" ht="20">
      <c r="A16" s="37" t="s">
        <v>32</v>
      </c>
      <c r="B16" s="37"/>
      <c r="C16" s="40">
        <v>200</v>
      </c>
      <c r="F16" s="68" t="s">
        <v>73</v>
      </c>
      <c r="G16" s="68"/>
      <c r="H16" s="68"/>
      <c r="I16" s="70">
        <v>50</v>
      </c>
      <c r="O16" s="105" t="s">
        <v>112</v>
      </c>
      <c r="P16" s="105"/>
      <c r="Q16" s="106">
        <f>SUM(weddingtotal)</f>
        <v>10075</v>
      </c>
    </row>
    <row r="17" spans="1:17" ht="20">
      <c r="A17" s="37" t="s">
        <v>33</v>
      </c>
      <c r="B17" s="37"/>
      <c r="C17" s="40">
        <v>500</v>
      </c>
      <c r="F17" s="68" t="s">
        <v>74</v>
      </c>
      <c r="G17" s="68"/>
      <c r="H17" s="68"/>
      <c r="I17" s="70">
        <v>20</v>
      </c>
      <c r="O17" s="107" t="s">
        <v>113</v>
      </c>
      <c r="P17" s="107"/>
      <c r="Q17" s="108">
        <f>SUM(Q15:Q16)</f>
        <v>24129.15</v>
      </c>
    </row>
    <row r="18" spans="1:17" ht="20">
      <c r="A18" s="41"/>
      <c r="B18" s="41"/>
      <c r="C18" s="42">
        <f>SUM(C8+C9+C10+C11+C12+C14+C13+C15+C16+C17)</f>
        <v>3125</v>
      </c>
      <c r="F18" s="68" t="s">
        <v>75</v>
      </c>
      <c r="G18" s="68"/>
      <c r="H18" s="68"/>
      <c r="I18" s="70">
        <v>20</v>
      </c>
      <c r="O18" s="109" t="s">
        <v>116</v>
      </c>
      <c r="P18" s="99"/>
      <c r="Q18" s="100">
        <f>SUM(Q17-Q12-Q11)</f>
        <v>14129.150000000001</v>
      </c>
    </row>
    <row r="19" spans="1:17" ht="20">
      <c r="F19" s="68" t="s">
        <v>82</v>
      </c>
      <c r="G19" s="68"/>
      <c r="H19" s="68"/>
      <c r="I19" s="70">
        <v>100</v>
      </c>
      <c r="K19" s="97"/>
      <c r="L19" s="97"/>
      <c r="M19" s="98"/>
    </row>
    <row r="20" spans="1:17" ht="20">
      <c r="A20" s="45" t="s">
        <v>34</v>
      </c>
      <c r="B20" s="45"/>
      <c r="C20" s="45"/>
      <c r="F20" s="68" t="s">
        <v>76</v>
      </c>
      <c r="G20" s="68"/>
      <c r="H20" s="68"/>
      <c r="I20" s="70">
        <v>20</v>
      </c>
      <c r="K20" s="97"/>
      <c r="L20" s="97"/>
      <c r="M20" s="98"/>
    </row>
    <row r="21" spans="1:17" ht="20">
      <c r="A21" s="46" t="s">
        <v>35</v>
      </c>
      <c r="B21" s="46"/>
      <c r="C21" s="47">
        <v>80</v>
      </c>
      <c r="F21" s="68" t="s">
        <v>77</v>
      </c>
      <c r="G21" s="68"/>
      <c r="H21" s="68"/>
      <c r="I21" s="70">
        <v>20</v>
      </c>
      <c r="K21" s="101"/>
      <c r="L21" s="101"/>
      <c r="M21" s="102"/>
      <c r="O21" s="110" t="s">
        <v>117</v>
      </c>
      <c r="P21" s="111">
        <v>0.5</v>
      </c>
      <c r="Q21" s="112">
        <f>SUM(Q18*P21)</f>
        <v>7064.5750000000007</v>
      </c>
    </row>
    <row r="22" spans="1:17" ht="20">
      <c r="A22" s="46" t="s">
        <v>36</v>
      </c>
      <c r="B22" s="46"/>
      <c r="C22" s="47">
        <v>50</v>
      </c>
      <c r="F22" s="68" t="s">
        <v>78</v>
      </c>
      <c r="G22" s="68"/>
      <c r="H22" s="68"/>
      <c r="I22" s="70">
        <v>30</v>
      </c>
      <c r="K22" s="44"/>
      <c r="L22" s="44"/>
      <c r="M22" s="44"/>
      <c r="O22" s="110" t="s">
        <v>118</v>
      </c>
      <c r="P22" s="111">
        <v>0.5</v>
      </c>
      <c r="Q22" s="112">
        <f>SUM(Q18*P22)</f>
        <v>7064.5750000000007</v>
      </c>
    </row>
    <row r="23" spans="1:17">
      <c r="A23" s="46" t="s">
        <v>37</v>
      </c>
      <c r="B23" s="46"/>
      <c r="C23" s="47">
        <v>50</v>
      </c>
      <c r="F23" s="68" t="s">
        <v>79</v>
      </c>
      <c r="G23" s="68"/>
      <c r="H23" s="68"/>
      <c r="I23" s="70">
        <v>50</v>
      </c>
    </row>
    <row r="24" spans="1:17">
      <c r="A24" s="46" t="s">
        <v>38</v>
      </c>
      <c r="B24" s="46"/>
      <c r="C24" s="47">
        <v>80</v>
      </c>
      <c r="F24" s="68" t="s">
        <v>80</v>
      </c>
      <c r="G24" s="68"/>
      <c r="H24" s="68"/>
      <c r="I24" s="70">
        <v>40</v>
      </c>
    </row>
    <row r="25" spans="1:17">
      <c r="A25" s="46" t="s">
        <v>39</v>
      </c>
      <c r="B25" s="46"/>
      <c r="C25" s="47">
        <v>100</v>
      </c>
      <c r="F25" s="68" t="s">
        <v>81</v>
      </c>
      <c r="G25" s="68"/>
      <c r="H25" s="68"/>
      <c r="I25" s="70">
        <v>75</v>
      </c>
    </row>
    <row r="26" spans="1:17" ht="18">
      <c r="A26" s="46" t="s">
        <v>40</v>
      </c>
      <c r="B26" s="46"/>
      <c r="C26" s="47">
        <v>50</v>
      </c>
      <c r="F26" s="69"/>
      <c r="G26" s="69"/>
      <c r="H26" s="69"/>
      <c r="I26" s="71">
        <f>SUM(I11:I25)</f>
        <v>675</v>
      </c>
    </row>
    <row r="27" spans="1:17">
      <c r="A27" s="46" t="s">
        <v>41</v>
      </c>
      <c r="B27" s="46"/>
      <c r="C27" s="47">
        <v>60</v>
      </c>
    </row>
    <row r="28" spans="1:17" ht="18">
      <c r="A28" s="48"/>
      <c r="B28" s="48"/>
      <c r="C28" s="51">
        <f>SUM(C21+C22+C23+C24+C25+C26+C27)</f>
        <v>470</v>
      </c>
      <c r="F28" s="89" t="s">
        <v>83</v>
      </c>
      <c r="G28" s="89"/>
      <c r="H28" s="89"/>
      <c r="I28" s="89"/>
    </row>
    <row r="29" spans="1:17">
      <c r="A29" s="44"/>
      <c r="B29" s="44"/>
      <c r="C29" s="44"/>
      <c r="F29" s="90" t="s">
        <v>88</v>
      </c>
      <c r="G29" s="90"/>
      <c r="H29" s="90"/>
      <c r="I29" s="91">
        <v>100</v>
      </c>
    </row>
    <row r="30" spans="1:17" ht="18">
      <c r="A30" s="50" t="s">
        <v>42</v>
      </c>
      <c r="B30" s="50"/>
      <c r="C30" s="50"/>
      <c r="F30" s="90" t="s">
        <v>89</v>
      </c>
      <c r="G30" s="90"/>
      <c r="H30" s="90"/>
      <c r="I30" s="91">
        <v>60</v>
      </c>
    </row>
    <row r="31" spans="1:17">
      <c r="A31" s="49" t="s">
        <v>43</v>
      </c>
      <c r="B31" s="49"/>
      <c r="C31" s="53">
        <v>100</v>
      </c>
      <c r="F31" s="90" t="s">
        <v>90</v>
      </c>
      <c r="G31" s="90"/>
      <c r="H31" s="90"/>
      <c r="I31" s="91">
        <v>200</v>
      </c>
    </row>
    <row r="32" spans="1:17">
      <c r="A32" s="49" t="s">
        <v>44</v>
      </c>
      <c r="B32" s="49"/>
      <c r="C32" s="53">
        <v>80</v>
      </c>
      <c r="F32" s="90" t="s">
        <v>91</v>
      </c>
      <c r="G32" s="90"/>
      <c r="H32" s="90"/>
      <c r="I32" s="91">
        <v>100</v>
      </c>
    </row>
    <row r="33" spans="1:11">
      <c r="A33" s="49" t="s">
        <v>45</v>
      </c>
      <c r="B33" s="49"/>
      <c r="C33" s="53">
        <v>20</v>
      </c>
      <c r="F33" s="90" t="s">
        <v>92</v>
      </c>
      <c r="G33" s="90"/>
      <c r="H33" s="90"/>
      <c r="I33" s="91">
        <v>10</v>
      </c>
    </row>
    <row r="34" spans="1:11">
      <c r="A34" s="49" t="s">
        <v>46</v>
      </c>
      <c r="B34" s="49"/>
      <c r="C34" s="53">
        <v>150</v>
      </c>
      <c r="F34" s="90" t="s">
        <v>93</v>
      </c>
      <c r="G34" s="90"/>
      <c r="H34" s="90"/>
      <c r="I34" s="91">
        <v>30</v>
      </c>
    </row>
    <row r="35" spans="1:11">
      <c r="A35" s="49" t="s">
        <v>47</v>
      </c>
      <c r="B35" s="49"/>
      <c r="C35" s="53">
        <v>100</v>
      </c>
      <c r="F35" s="90" t="s">
        <v>94</v>
      </c>
      <c r="G35" s="90"/>
      <c r="H35" s="90"/>
      <c r="I35" s="91">
        <v>50</v>
      </c>
    </row>
    <row r="36" spans="1:11" ht="18">
      <c r="A36" s="49" t="s">
        <v>48</v>
      </c>
      <c r="B36" s="49"/>
      <c r="C36" s="53">
        <v>40</v>
      </c>
      <c r="F36" s="92"/>
      <c r="G36" s="92"/>
      <c r="H36" s="92"/>
      <c r="I36" s="93">
        <f>SUM(I29:I35)</f>
        <v>550</v>
      </c>
    </row>
    <row r="37" spans="1:11">
      <c r="A37" s="49" t="s">
        <v>49</v>
      </c>
      <c r="B37" s="49"/>
      <c r="C37" s="53">
        <v>40</v>
      </c>
      <c r="F37" s="72"/>
      <c r="G37" s="72"/>
      <c r="H37" s="72"/>
      <c r="I37" s="72"/>
    </row>
    <row r="38" spans="1:11" ht="18">
      <c r="A38" s="49" t="s">
        <v>50</v>
      </c>
      <c r="B38" s="49"/>
      <c r="C38" s="53">
        <v>0</v>
      </c>
      <c r="F38" s="73" t="s">
        <v>84</v>
      </c>
      <c r="G38" s="73"/>
      <c r="H38" s="73"/>
      <c r="I38" s="73"/>
      <c r="J38" s="73"/>
    </row>
    <row r="39" spans="1:11" ht="18">
      <c r="A39" s="52"/>
      <c r="B39" s="52"/>
      <c r="C39" s="54">
        <f>SUM(C31+C32+C33+C34+C35+C37+C36+C38)</f>
        <v>530</v>
      </c>
      <c r="F39" s="74" t="s">
        <v>95</v>
      </c>
      <c r="G39" s="43"/>
      <c r="H39" s="43"/>
      <c r="I39" s="43"/>
      <c r="J39" s="75">
        <v>200</v>
      </c>
      <c r="K39" s="1"/>
    </row>
    <row r="40" spans="1:11">
      <c r="F40" s="74" t="s">
        <v>96</v>
      </c>
      <c r="G40" s="43"/>
      <c r="H40" s="43"/>
      <c r="I40" s="43"/>
      <c r="J40" s="75">
        <v>0</v>
      </c>
      <c r="K40" s="1"/>
    </row>
    <row r="41" spans="1:11" ht="18">
      <c r="A41" s="55" t="s">
        <v>51</v>
      </c>
      <c r="B41" s="55"/>
      <c r="C41" s="55"/>
      <c r="F41" s="43" t="s">
        <v>97</v>
      </c>
      <c r="G41" s="43"/>
      <c r="H41" s="43"/>
      <c r="I41" s="43"/>
      <c r="J41" s="75">
        <v>50</v>
      </c>
      <c r="K41" s="1"/>
    </row>
    <row r="42" spans="1:11">
      <c r="A42" s="56" t="s">
        <v>54</v>
      </c>
      <c r="B42" s="56"/>
      <c r="C42" s="58">
        <v>200</v>
      </c>
      <c r="F42" s="43" t="s">
        <v>98</v>
      </c>
      <c r="G42" s="43"/>
      <c r="H42" s="43"/>
      <c r="I42" s="43"/>
      <c r="J42" s="75">
        <v>0</v>
      </c>
      <c r="K42" s="1"/>
    </row>
    <row r="43" spans="1:11">
      <c r="A43" s="56" t="s">
        <v>52</v>
      </c>
      <c r="B43" s="56"/>
      <c r="C43" s="58">
        <v>10</v>
      </c>
      <c r="F43" s="74" t="s">
        <v>99</v>
      </c>
      <c r="G43" s="43"/>
      <c r="H43" s="43"/>
      <c r="I43" s="43"/>
      <c r="J43" s="75">
        <v>0</v>
      </c>
      <c r="K43" s="1"/>
    </row>
    <row r="44" spans="1:11">
      <c r="A44" s="56" t="s">
        <v>53</v>
      </c>
      <c r="B44" s="56"/>
      <c r="C44" s="58">
        <v>10</v>
      </c>
      <c r="F44" s="76"/>
      <c r="G44" s="76"/>
      <c r="H44" s="76"/>
      <c r="I44" s="76"/>
      <c r="J44" s="114">
        <f>SUM(J39:J43)</f>
        <v>250</v>
      </c>
    </row>
    <row r="45" spans="1:11">
      <c r="A45" s="56" t="s">
        <v>55</v>
      </c>
      <c r="B45" s="56"/>
      <c r="C45" s="58">
        <v>15</v>
      </c>
      <c r="F45" s="44"/>
      <c r="G45" s="44"/>
      <c r="H45" s="44"/>
      <c r="I45" s="44"/>
      <c r="J45" s="44"/>
    </row>
    <row r="46" spans="1:11" ht="18">
      <c r="A46" s="57" t="s">
        <v>56</v>
      </c>
      <c r="B46" s="56"/>
      <c r="C46" s="58">
        <v>30</v>
      </c>
      <c r="F46" s="77" t="s">
        <v>86</v>
      </c>
      <c r="G46" s="77"/>
      <c r="H46" s="77"/>
      <c r="I46" s="77"/>
    </row>
    <row r="47" spans="1:11">
      <c r="A47" s="56" t="s">
        <v>57</v>
      </c>
      <c r="B47" s="56"/>
      <c r="C47" s="58">
        <v>10</v>
      </c>
      <c r="F47" s="21" t="s">
        <v>100</v>
      </c>
      <c r="G47" s="21"/>
      <c r="H47" s="21"/>
      <c r="I47" s="20">
        <v>250</v>
      </c>
    </row>
    <row r="48" spans="1:11">
      <c r="A48" s="56" t="s">
        <v>58</v>
      </c>
      <c r="B48" s="56"/>
      <c r="C48" s="58">
        <v>30</v>
      </c>
      <c r="F48" s="21" t="s">
        <v>101</v>
      </c>
      <c r="G48" s="21"/>
      <c r="H48" s="21"/>
      <c r="I48" s="20">
        <v>250</v>
      </c>
    </row>
    <row r="49" spans="1:9" ht="18">
      <c r="A49" s="59"/>
      <c r="B49" s="59"/>
      <c r="C49" s="60">
        <f>SUM(C42:C48)</f>
        <v>305</v>
      </c>
      <c r="F49" s="78" t="s">
        <v>103</v>
      </c>
      <c r="G49" s="21"/>
      <c r="H49" s="21"/>
      <c r="I49" s="20">
        <v>100</v>
      </c>
    </row>
    <row r="50" spans="1:9">
      <c r="F50" s="21" t="s">
        <v>102</v>
      </c>
      <c r="G50" s="21"/>
      <c r="H50" s="21"/>
      <c r="I50" s="20">
        <v>100</v>
      </c>
    </row>
    <row r="51" spans="1:9" ht="18">
      <c r="F51" s="22"/>
      <c r="G51" s="22"/>
      <c r="H51" s="22"/>
      <c r="I51" s="23">
        <f>SUM(I47:I50)</f>
        <v>700</v>
      </c>
    </row>
  </sheetData>
  <mergeCells count="12">
    <mergeCell ref="F38:J38"/>
    <mergeCell ref="F46:I46"/>
    <mergeCell ref="K1:M1"/>
    <mergeCell ref="K8:M8"/>
    <mergeCell ref="A1:C1"/>
    <mergeCell ref="A7:C7"/>
    <mergeCell ref="A20:C20"/>
    <mergeCell ref="A30:C30"/>
    <mergeCell ref="A41:C41"/>
    <mergeCell ref="F1:H1"/>
    <mergeCell ref="F10:I10"/>
    <mergeCell ref="F28:I2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NHFPL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Tyshawna Neal</dc:creator>
  <cp:lastModifiedBy>Tyshawna Neal</cp:lastModifiedBy>
  <dcterms:created xsi:type="dcterms:W3CDTF">2020-09-11T17:29:30Z</dcterms:created>
  <dcterms:modified xsi:type="dcterms:W3CDTF">2020-09-12T23:29:10Z</dcterms:modified>
</cp:coreProperties>
</file>